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10\"/>
    </mc:Choice>
  </mc:AlternateContent>
  <bookViews>
    <workbookView xWindow="120" yWindow="90" windowWidth="9375" windowHeight="4965" firstSheet="1" activeTab="1"/>
  </bookViews>
  <sheets>
    <sheet name="RiskSerializationData" sheetId="6" state="hidden" r:id="rId1"/>
    <sheet name="Part a" sheetId="1" r:id="rId2"/>
    <sheet name="Part b" sheetId="4" r:id="rId3"/>
    <sheet name="Output Results" sheetId="9" r:id="rId4"/>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MacroRecalculationBehavior" hidden="1">0</definedName>
    <definedName name="_AtRisk_SimSetting_RandomNumberGenerator" hidden="1">0</definedName>
    <definedName name="_AtRisk_SimSetting_ReportsList" hidden="1">0</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Pal_Workbook_GUID" hidden="1">"D3IW15522FGJZ6FN2CMMAT9M"</definedName>
    <definedName name="PalisadeReportWorkbookCreatedBy">"AtRisk"</definedName>
    <definedName name="PalisadeReportWorksheetCreatedBy" localSheetId="3">"AtRisk"</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FALSE</definedName>
    <definedName name="RiskExcelReportsToGenerate">129</definedName>
    <definedName name="RiskFixedSeed" hidden="1">1</definedName>
    <definedName name="RiskGenerateExcelReportsAtEndOfSimulation">FALSE</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9</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howRiskWindowAtEndOfSimulation">TRUE</definedName>
    <definedName name="RiskStandardRecalc" hidden="1">1</definedName>
    <definedName name="RiskTemplateSheetName">"myTemplate"</definedName>
    <definedName name="RiskUpdateDisplay" hidden="1">FALSE</definedName>
    <definedName name="RiskUseDifferentSeedForEachSim" hidden="1">FALSE</definedName>
    <definedName name="RiskUseFixedSeed" hidden="1">TRUE</definedName>
    <definedName name="RiskUseMultipleCPUs" hidden="1">TRUE</definedName>
  </definedNames>
  <calcPr calcId="152511" iterate="1"/>
</workbook>
</file>

<file path=xl/calcChain.xml><?xml version="1.0" encoding="utf-8"?>
<calcChain xmlns="http://schemas.openxmlformats.org/spreadsheetml/2006/main">
  <c r="AN4" i="6" l="1"/>
  <c r="AN3" i="6"/>
  <c r="B13" i="4"/>
  <c r="B10" i="4"/>
  <c r="B12" i="1"/>
  <c r="B9" i="1"/>
  <c r="B13" i="1" l="1"/>
  <c r="B14" i="4"/>
  <c r="B14" i="1"/>
  <c r="B15" i="4"/>
  <c r="B15" i="1"/>
  <c r="B16" i="4"/>
  <c r="A3" i="6" l="1"/>
  <c r="AG4" i="6"/>
  <c r="A4" i="6"/>
  <c r="AG3" i="6"/>
</calcChain>
</file>

<file path=xl/sharedStrings.xml><?xml version="1.0" encoding="utf-8"?>
<sst xmlns="http://schemas.openxmlformats.org/spreadsheetml/2006/main" count="149" uniqueCount="39">
  <si>
    <t>Inputs</t>
  </si>
  <si>
    <t>Reservation cost/room</t>
  </si>
  <si>
    <t>Extra room cost/room</t>
  </si>
  <si>
    <t>Mean doctors</t>
  </si>
  <si>
    <t>Std dev doctors</t>
  </si>
  <si>
    <t>Rooms reserved</t>
  </si>
  <si>
    <t>Simulation</t>
  </si>
  <si>
    <t>Doctors showing up</t>
  </si>
  <si>
    <t>Reservation cost</t>
  </si>
  <si>
    <t>Extra room cost</t>
  </si>
  <si>
    <t>Total cost</t>
  </si>
  <si>
    <t>Minimum</t>
  </si>
  <si>
    <t>Most likely</t>
  </si>
  <si>
    <t>Maximum</t>
  </si>
  <si>
    <t>Possible values</t>
  </si>
  <si>
    <t>&gt;75%</t>
  </si>
  <si>
    <t>&lt;25%</t>
  </si>
  <si>
    <t>&gt;90%</t>
  </si>
  <si>
    <t>GF1_rK0qDwEABwC6AAwjACYAPQBVAF4AXwBrAHcAmAApALQALQD//wABAAABAQEAAQQAAAAABiQjLCMjMAAAAAESVG90YWwgY29zdCAoU2ltIzEpAQABAQUAAQABAwEBAP8BAQEBAQABAQEAAgABAQEBAQABAQEAAgABewACGQASVG90YWwgY29zdCAoU2ltIzEpAAAvAQIAAgCgAKoAAQECAZqZmZmZmak/AABmZmZmZmbuPwAABQABAQEA</t>
  </si>
  <si>
    <t>GF1_rK0qDwEABwDIAAwjACYAPQBcAGUAZgByAH4ApgApAMIALQD//wABAAABAQEAAQQAAAAABiQjLCMjMAAAAAEZVG90YWwgY29zdCAvIDIwMDAgKFNpbSMxKQEAAQEFAAEAAQMBAQD/AQEBAQEAAQEBAAIAAQEBAQEAAQEBAAIAAYIAAiAAGVRvdGFsIGNvc3QgLyAyMDAwIChTaW0jMSkAAC8BAgACAK4AuAABAQIBmpmZmZmZqT8AAGZmZmZmZu4/AAAFAAEBAQA=</t>
  </si>
  <si>
    <t>B16</t>
  </si>
  <si>
    <t>Part b</t>
  </si>
  <si>
    <t>Part b - Total cost</t>
  </si>
  <si>
    <t>B15</t>
  </si>
  <si>
    <t>Part a</t>
  </si>
  <si>
    <t>Part a - Total cost</t>
  </si>
  <si>
    <t>Std Dev</t>
  </si>
  <si>
    <t>Max</t>
  </si>
  <si>
    <t>Mean</t>
  </si>
  <si>
    <t>Min</t>
  </si>
  <si>
    <t>Graph</t>
  </si>
  <si>
    <t>Sim#</t>
  </si>
  <si>
    <t>Cell</t>
  </si>
  <si>
    <t>Worksheet</t>
  </si>
  <si>
    <t>Name</t>
  </si>
  <si>
    <r>
      <t>Date:</t>
    </r>
    <r>
      <rPr>
        <sz val="8"/>
        <color theme="1"/>
        <rFont val="Tahoma"/>
        <family val="2"/>
      </rPr>
      <t xml:space="preserve"> Friday, March 14, 2014 1:01:00 PM</t>
    </r>
  </si>
  <si>
    <r>
      <t>Performed By:</t>
    </r>
    <r>
      <rPr>
        <sz val="8"/>
        <color theme="1"/>
        <rFont val="Tahoma"/>
        <family val="2"/>
      </rPr>
      <t xml:space="preserve"> Chris</t>
    </r>
  </si>
  <si>
    <t>@RISK Output Results</t>
  </si>
  <si>
    <t>Reserving rooms at convention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</si>
</sst>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quot;$&quot;#,##0"/>
  </numFmts>
  <fonts count="11" x14ac:knownFonts="1">
    <font>
      <sz val="11"/>
      <name val="Calibri"/>
      <family val="2"/>
    </font>
    <font>
      <sz val="11"/>
      <color theme="1"/>
      <name val="Calibri"/>
      <family val="2"/>
      <scheme val="minor"/>
    </font>
    <font>
      <sz val="10"/>
      <name val="Arial"/>
      <family val="2"/>
    </font>
    <font>
      <b/>
      <sz val="11"/>
      <name val="Calibri"/>
      <family val="2"/>
    </font>
    <font>
      <sz val="11"/>
      <name val="Calibri"/>
      <family val="2"/>
    </font>
    <font>
      <sz val="11"/>
      <color indexed="8"/>
      <name val="Calibri"/>
      <family val="2"/>
    </font>
    <font>
      <sz val="11"/>
      <color indexed="10"/>
      <name val="Calibri"/>
      <family val="2"/>
    </font>
    <font>
      <sz val="8.25"/>
      <name val="Tahoma"/>
      <family val="2"/>
    </font>
    <font>
      <sz val="8"/>
      <color theme="1"/>
      <name val="Tahoma"/>
      <family val="2"/>
    </font>
    <font>
      <b/>
      <sz val="8"/>
      <color theme="1"/>
      <name val="Tahoma"/>
      <family val="2"/>
    </font>
    <font>
      <b/>
      <sz val="14"/>
      <color theme="1"/>
      <name val="Tahoma"/>
      <family val="2"/>
    </font>
  </fonts>
  <fills count="6">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
      <patternFill patternType="solid">
        <fgColor rgb="FFC0C0C0"/>
        <bgColor indexed="64"/>
      </patternFill>
    </fill>
  </fills>
  <borders count="14">
    <border>
      <left/>
      <right/>
      <top/>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hair">
        <color indexed="64"/>
      </right>
      <top/>
      <bottom style="hair">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medium">
        <color indexed="64"/>
      </left>
      <right style="hair">
        <color indexed="64"/>
      </right>
      <top style="medium">
        <color indexed="64"/>
      </top>
      <bottom style="thin">
        <color indexed="64"/>
      </bottom>
      <diagonal/>
    </border>
    <border>
      <left/>
      <right/>
      <top/>
      <bottom style="thin">
        <color rgb="FF000000"/>
      </bottom>
      <diagonal/>
    </border>
  </borders>
  <cellStyleXfs count="4">
    <xf numFmtId="0" fontId="0" fillId="0" borderId="0"/>
    <xf numFmtId="44" fontId="2" fillId="0" borderId="0" applyFont="0" applyFill="0" applyBorder="0" applyAlignment="0" applyProtection="0"/>
    <xf numFmtId="0" fontId="1" fillId="0" borderId="0"/>
    <xf numFmtId="43" fontId="1" fillId="0" borderId="0" applyFont="0" applyFill="0" applyBorder="0" applyAlignment="0" applyProtection="0"/>
  </cellStyleXfs>
  <cellXfs count="44">
    <xf numFmtId="0" fontId="0" fillId="0" borderId="0" xfId="0"/>
    <xf numFmtId="0" fontId="3" fillId="0" borderId="0" xfId="0" applyFont="1"/>
    <xf numFmtId="0" fontId="4" fillId="0" borderId="0" xfId="0" applyFont="1"/>
    <xf numFmtId="0" fontId="4" fillId="0" borderId="0" xfId="0" applyFont="1" applyAlignment="1">
      <alignment horizontal="left"/>
    </xf>
    <xf numFmtId="0" fontId="4" fillId="0" borderId="0" xfId="0" quotePrefix="1" applyFont="1" applyAlignment="1">
      <alignment horizontal="left"/>
    </xf>
    <xf numFmtId="0" fontId="4" fillId="0" borderId="0" xfId="0" applyFont="1" applyAlignment="1">
      <alignment wrapText="1"/>
    </xf>
    <xf numFmtId="164" fontId="4" fillId="2" borderId="0" xfId="1" applyNumberFormat="1" applyFont="1" applyFill="1" applyBorder="1"/>
    <xf numFmtId="0" fontId="4" fillId="2" borderId="0" xfId="0" applyFont="1" applyFill="1" applyBorder="1"/>
    <xf numFmtId="0" fontId="4" fillId="0" borderId="0" xfId="0" applyFont="1" applyBorder="1"/>
    <xf numFmtId="0" fontId="4" fillId="3" borderId="0" xfId="0" applyFont="1" applyFill="1" applyBorder="1"/>
    <xf numFmtId="0" fontId="3" fillId="0" borderId="0" xfId="0" applyFont="1" applyAlignment="1">
      <alignment wrapText="1"/>
    </xf>
    <xf numFmtId="1" fontId="4" fillId="0" borderId="0" xfId="0" applyNumberFormat="1" applyFont="1"/>
    <xf numFmtId="164" fontId="4" fillId="0" borderId="0" xfId="1" applyNumberFormat="1" applyFont="1"/>
    <xf numFmtId="164" fontId="4" fillId="4" borderId="0" xfId="1" applyNumberFormat="1" applyFont="1" applyFill="1" applyBorder="1"/>
    <xf numFmtId="0" fontId="5" fillId="0" borderId="0" xfId="0" applyFont="1"/>
    <xf numFmtId="0" fontId="6" fillId="0" borderId="0" xfId="0" applyFont="1"/>
    <xf numFmtId="44" fontId="4" fillId="0" borderId="0" xfId="1" applyFont="1"/>
    <xf numFmtId="0" fontId="1" fillId="0" borderId="0" xfId="2"/>
    <xf numFmtId="164" fontId="7" fillId="0" borderId="1" xfId="3" applyNumberFormat="1" applyFont="1" applyFill="1" applyBorder="1" applyAlignment="1">
      <alignment horizontal="left" vertical="center" wrapText="1"/>
    </xf>
    <xf numFmtId="164" fontId="7" fillId="0" borderId="2" xfId="3" applyNumberFormat="1" applyFont="1" applyFill="1" applyBorder="1" applyAlignment="1">
      <alignment horizontal="left" vertical="center" wrapText="1"/>
    </xf>
    <xf numFmtId="0" fontId="2" fillId="0" borderId="2" xfId="3" applyNumberFormat="1" applyFont="1" applyFill="1" applyBorder="1" applyAlignment="1">
      <alignment horizontal="left" vertical="center"/>
    </xf>
    <xf numFmtId="0" fontId="7" fillId="0" borderId="2" xfId="3" applyNumberFormat="1" applyFont="1" applyFill="1" applyBorder="1" applyAlignment="1">
      <alignment horizontal="left" vertical="center" wrapText="1"/>
    </xf>
    <xf numFmtId="0" fontId="7" fillId="0" borderId="3" xfId="3" applyNumberFormat="1" applyFont="1" applyFill="1" applyBorder="1" applyAlignment="1">
      <alignment horizontal="left" vertical="center" wrapText="1"/>
    </xf>
    <xf numFmtId="164" fontId="7" fillId="0" borderId="4" xfId="3" applyNumberFormat="1" applyFont="1" applyFill="1" applyBorder="1" applyAlignment="1">
      <alignment horizontal="left" vertical="center" wrapText="1"/>
    </xf>
    <xf numFmtId="164" fontId="7" fillId="0" borderId="5" xfId="3" applyNumberFormat="1" applyFont="1" applyFill="1" applyBorder="1" applyAlignment="1">
      <alignment horizontal="left" vertical="center" wrapText="1"/>
    </xf>
    <xf numFmtId="0" fontId="2" fillId="0" borderId="5" xfId="3" applyNumberFormat="1" applyFont="1" applyFill="1" applyBorder="1" applyAlignment="1">
      <alignment horizontal="left" vertical="center"/>
    </xf>
    <xf numFmtId="0" fontId="7" fillId="0" borderId="5" xfId="3" applyNumberFormat="1" applyFont="1" applyFill="1" applyBorder="1" applyAlignment="1">
      <alignment horizontal="left" vertical="center" wrapText="1"/>
    </xf>
    <xf numFmtId="0" fontId="7" fillId="0" borderId="6" xfId="3" applyNumberFormat="1" applyFont="1" applyFill="1" applyBorder="1" applyAlignment="1">
      <alignment horizontal="left" vertical="center" wrapText="1"/>
    </xf>
    <xf numFmtId="164" fontId="7" fillId="0" borderId="7" xfId="3" applyNumberFormat="1" applyFont="1" applyFill="1" applyBorder="1" applyAlignment="1">
      <alignment horizontal="left" vertical="center" wrapText="1"/>
    </xf>
    <xf numFmtId="164" fontId="7" fillId="0" borderId="8" xfId="3" applyNumberFormat="1" applyFont="1" applyFill="1" applyBorder="1" applyAlignment="1">
      <alignment horizontal="left" vertical="center" wrapText="1"/>
    </xf>
    <xf numFmtId="0" fontId="2" fillId="0" borderId="8" xfId="3" applyNumberFormat="1" applyFont="1" applyFill="1" applyBorder="1" applyAlignment="1">
      <alignment horizontal="left" vertical="center"/>
    </xf>
    <xf numFmtId="0" fontId="7" fillId="0" borderId="8" xfId="3" applyNumberFormat="1" applyFont="1" applyFill="1" applyBorder="1" applyAlignment="1">
      <alignment horizontal="left" vertical="center" wrapText="1"/>
    </xf>
    <xf numFmtId="0" fontId="7" fillId="0" borderId="9" xfId="3" applyNumberFormat="1" applyFont="1" applyFill="1" applyBorder="1" applyAlignment="1">
      <alignment horizontal="left" vertical="center" wrapText="1"/>
    </xf>
    <xf numFmtId="9" fontId="7" fillId="0" borderId="10" xfId="3" applyNumberFormat="1" applyFont="1" applyFill="1" applyBorder="1" applyAlignment="1">
      <alignment vertical="top"/>
    </xf>
    <xf numFmtId="9" fontId="7" fillId="0" borderId="11" xfId="3" applyNumberFormat="1" applyFont="1" applyFill="1" applyBorder="1" applyAlignment="1">
      <alignment vertical="top"/>
    </xf>
    <xf numFmtId="43" fontId="7" fillId="0" borderId="11" xfId="3" applyFont="1" applyFill="1" applyBorder="1" applyAlignment="1">
      <alignment vertical="top"/>
    </xf>
    <xf numFmtId="43" fontId="7" fillId="0" borderId="11" xfId="3" applyFont="1" applyFill="1" applyBorder="1" applyAlignment="1">
      <alignment horizontal="left" vertical="center"/>
    </xf>
    <xf numFmtId="43" fontId="7" fillId="0" borderId="12" xfId="3" applyFont="1" applyFill="1" applyBorder="1" applyAlignment="1">
      <alignment vertical="top"/>
    </xf>
    <xf numFmtId="0" fontId="8" fillId="5" borderId="13" xfId="2" applyFont="1" applyFill="1" applyBorder="1"/>
    <xf numFmtId="0" fontId="9" fillId="5" borderId="13" xfId="2" applyFont="1" applyFill="1" applyBorder="1"/>
    <xf numFmtId="0" fontId="8" fillId="5" borderId="0" xfId="2" applyFont="1" applyFill="1" applyBorder="1"/>
    <xf numFmtId="0" fontId="9" fillId="5" borderId="0" xfId="2" applyFont="1" applyFill="1" applyBorder="1"/>
    <xf numFmtId="0" fontId="10" fillId="5" borderId="0" xfId="2" applyFont="1" applyFill="1" applyBorder="1"/>
    <xf numFmtId="0" fontId="10" fillId="5" borderId="0" xfId="2" quotePrefix="1" applyFont="1" applyFill="1" applyBorder="1"/>
  </cellXfs>
  <cellStyles count="4">
    <cellStyle name="Comma 2" xfId="3"/>
    <cellStyle name="Currency" xfId="1" builtinId="4"/>
    <cellStyle name="Normal" xfId="0" builtinId="0" customBuiltin="1"/>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18" Type="http://schemas.openxmlformats.org/officeDocument/2006/relationships/image" Target="../media/image18.emf"/><Relationship Id="rId3" Type="http://schemas.openxmlformats.org/officeDocument/2006/relationships/image" Target="../media/image3.emf"/><Relationship Id="rId7" Type="http://schemas.openxmlformats.org/officeDocument/2006/relationships/image" Target="../media/image7.emf"/><Relationship Id="rId12" Type="http://schemas.openxmlformats.org/officeDocument/2006/relationships/image" Target="../media/image12.emf"/><Relationship Id="rId17" Type="http://schemas.openxmlformats.org/officeDocument/2006/relationships/image" Target="../media/image17.emf"/><Relationship Id="rId2" Type="http://schemas.openxmlformats.org/officeDocument/2006/relationships/image" Target="../media/image2.emf"/><Relationship Id="rId16" Type="http://schemas.openxmlformats.org/officeDocument/2006/relationships/image" Target="../media/image16.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5" Type="http://schemas.openxmlformats.org/officeDocument/2006/relationships/image" Target="../media/image5.emf"/><Relationship Id="rId15" Type="http://schemas.openxmlformats.org/officeDocument/2006/relationships/image" Target="../media/image1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emf"/></Relationships>
</file>

<file path=xl/drawings/drawing1.xml><?xml version="1.0" encoding="utf-8"?>
<xdr:wsDr xmlns:xdr="http://schemas.openxmlformats.org/drawingml/2006/spreadsheetDrawing" xmlns:a="http://schemas.openxmlformats.org/drawingml/2006/main">
  <xdr:twoCellAnchor>
    <xdr:from>
      <xdr:col>3</xdr:col>
      <xdr:colOff>231774</xdr:colOff>
      <xdr:row>10</xdr:row>
      <xdr:rowOff>95249</xdr:rowOff>
    </xdr:from>
    <xdr:to>
      <xdr:col>9</xdr:col>
      <xdr:colOff>552450</xdr:colOff>
      <xdr:row>20</xdr:row>
      <xdr:rowOff>123824</xdr:rowOff>
    </xdr:to>
    <xdr:sp macro="" textlink="">
      <xdr:nvSpPr>
        <xdr:cNvPr id="3" name="TextBox 2"/>
        <xdr:cNvSpPr txBox="1"/>
      </xdr:nvSpPr>
      <xdr:spPr>
        <a:xfrm>
          <a:off x="3432174" y="2000249"/>
          <a:ext cx="3978276" cy="1933575"/>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Note: </a:t>
          </a:r>
          <a:r>
            <a:rPr lang="en-US" sz="1100" b="0">
              <a:solidFill>
                <a:schemeClr val="dk1"/>
              </a:solidFill>
              <a:effectLst/>
              <a:latin typeface="+mn-lt"/>
              <a:ea typeface="+mn-ea"/>
              <a:cs typeface="+mn-cs"/>
            </a:rPr>
            <a:t>You will see errors</a:t>
          </a:r>
          <a:r>
            <a:rPr lang="en-US" sz="1100" b="0" baseline="0">
              <a:solidFill>
                <a:schemeClr val="dk1"/>
              </a:solidFill>
              <a:effectLst/>
              <a:latin typeface="+mn-lt"/>
              <a:ea typeface="+mn-ea"/>
              <a:cs typeface="+mn-cs"/>
            </a:rPr>
            <a:t> in cells unless @RISK is loaded.</a:t>
          </a:r>
        </a:p>
        <a:p>
          <a:pPr marL="0" marR="0" indent="0" defTabSz="914400" eaLnBrk="1" fontAlgn="auto" latinLnBrk="0" hangingPunct="1">
            <a:lnSpc>
              <a:spcPct val="100000"/>
            </a:lnSpc>
            <a:spcBef>
              <a:spcPts val="0"/>
            </a:spcBef>
            <a:spcAft>
              <a:spcPts val="0"/>
            </a:spcAft>
            <a:buClrTx/>
            <a:buSzTx/>
            <a:buFontTx/>
            <a:buNone/>
            <a:tabLst/>
            <a:defRPr/>
          </a:pP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a:t>Results for parts</a:t>
          </a:r>
          <a:r>
            <a:rPr lang="en-US" sz="1100" baseline="0"/>
            <a:t> a and b appear on the last sheet. For part a, i</a:t>
          </a:r>
          <a:r>
            <a:rPr lang="en-US" sz="1100"/>
            <a:t>t appears that the average cost is minimized somewhere between 4500 to 4900</a:t>
          </a:r>
          <a:r>
            <a:rPr lang="en-US" sz="1100" baseline="0"/>
            <a:t> (simulations 5 to 9). For part b, </a:t>
          </a:r>
          <a:r>
            <a:rPr lang="en-US" sz="1100">
              <a:solidFill>
                <a:schemeClr val="dk1"/>
              </a:solidFill>
              <a:effectLst/>
              <a:latin typeface="+mn-lt"/>
              <a:ea typeface="+mn-ea"/>
              <a:cs typeface="+mn-cs"/>
            </a:rPr>
            <a:t>the average cost</a:t>
          </a:r>
          <a:r>
            <a:rPr lang="en-US" sz="1100" baseline="0">
              <a:solidFill>
                <a:schemeClr val="dk1"/>
              </a:solidFill>
              <a:effectLst/>
              <a:latin typeface="+mn-lt"/>
              <a:ea typeface="+mn-ea"/>
              <a:cs typeface="+mn-cs"/>
            </a:rPr>
            <a:t>s are not only considerably lower than in part a, but the best number of rooms to reserve appears to be slightly smaller. Still, the means for both parts are fairly insensitive to the number of rooms reserved.</a:t>
          </a:r>
          <a:endParaRPr lang="en-US">
            <a:effectLst/>
          </a:endParaRP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15240</xdr:colOff>
      <xdr:row>5</xdr:row>
      <xdr:rowOff>7620</xdr:rowOff>
    </xdr:from>
    <xdr:to>
      <xdr:col>5</xdr:col>
      <xdr:colOff>1013460</xdr:colOff>
      <xdr:row>5</xdr:row>
      <xdr:rowOff>495300</xdr:rowOff>
    </xdr:to>
    <xdr:pic>
      <xdr:nvPicPr>
        <xdr:cNvPr id="2" name="Picture 1" descr="D:\ActiveReports.em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77540" y="92202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15240</xdr:colOff>
      <xdr:row>6</xdr:row>
      <xdr:rowOff>7620</xdr:rowOff>
    </xdr:from>
    <xdr:to>
      <xdr:col>5</xdr:col>
      <xdr:colOff>1013460</xdr:colOff>
      <xdr:row>6</xdr:row>
      <xdr:rowOff>495300</xdr:rowOff>
    </xdr:to>
    <xdr:pic>
      <xdr:nvPicPr>
        <xdr:cNvPr id="3" name="Picture 2" descr="D:\ActiveReports.emf"/>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77540" y="110490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15240</xdr:colOff>
      <xdr:row>7</xdr:row>
      <xdr:rowOff>7620</xdr:rowOff>
    </xdr:from>
    <xdr:to>
      <xdr:col>5</xdr:col>
      <xdr:colOff>1013460</xdr:colOff>
      <xdr:row>7</xdr:row>
      <xdr:rowOff>495300</xdr:rowOff>
    </xdr:to>
    <xdr:pic>
      <xdr:nvPicPr>
        <xdr:cNvPr id="4" name="Picture 3" descr="D:\ActiveReports.emf"/>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177540" y="128778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15240</xdr:colOff>
      <xdr:row>8</xdr:row>
      <xdr:rowOff>7620</xdr:rowOff>
    </xdr:from>
    <xdr:to>
      <xdr:col>5</xdr:col>
      <xdr:colOff>1013460</xdr:colOff>
      <xdr:row>8</xdr:row>
      <xdr:rowOff>495300</xdr:rowOff>
    </xdr:to>
    <xdr:pic>
      <xdr:nvPicPr>
        <xdr:cNvPr id="5" name="Picture 4" descr="D:\ActiveReports.emf"/>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177540" y="147066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15240</xdr:colOff>
      <xdr:row>9</xdr:row>
      <xdr:rowOff>7620</xdr:rowOff>
    </xdr:from>
    <xdr:to>
      <xdr:col>5</xdr:col>
      <xdr:colOff>1013460</xdr:colOff>
      <xdr:row>9</xdr:row>
      <xdr:rowOff>495300</xdr:rowOff>
    </xdr:to>
    <xdr:pic>
      <xdr:nvPicPr>
        <xdr:cNvPr id="6" name="Picture 5" descr="D:\ActiveReports.emf"/>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177540" y="165354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15240</xdr:colOff>
      <xdr:row>10</xdr:row>
      <xdr:rowOff>7620</xdr:rowOff>
    </xdr:from>
    <xdr:to>
      <xdr:col>5</xdr:col>
      <xdr:colOff>1013460</xdr:colOff>
      <xdr:row>10</xdr:row>
      <xdr:rowOff>495300</xdr:rowOff>
    </xdr:to>
    <xdr:pic>
      <xdr:nvPicPr>
        <xdr:cNvPr id="7" name="Picture 6" descr="D:\ActiveReports.emf"/>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177540" y="183642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15240</xdr:colOff>
      <xdr:row>11</xdr:row>
      <xdr:rowOff>7620</xdr:rowOff>
    </xdr:from>
    <xdr:to>
      <xdr:col>5</xdr:col>
      <xdr:colOff>1013460</xdr:colOff>
      <xdr:row>11</xdr:row>
      <xdr:rowOff>495300</xdr:rowOff>
    </xdr:to>
    <xdr:pic>
      <xdr:nvPicPr>
        <xdr:cNvPr id="8" name="Picture 7" descr="D:\ActiveReports.emf"/>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177540" y="201930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15240</xdr:colOff>
      <xdr:row>12</xdr:row>
      <xdr:rowOff>7620</xdr:rowOff>
    </xdr:from>
    <xdr:to>
      <xdr:col>5</xdr:col>
      <xdr:colOff>1013460</xdr:colOff>
      <xdr:row>12</xdr:row>
      <xdr:rowOff>495300</xdr:rowOff>
    </xdr:to>
    <xdr:pic>
      <xdr:nvPicPr>
        <xdr:cNvPr id="9" name="Picture 8" descr="D:\ActiveReports.emf"/>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3177540" y="220218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15240</xdr:colOff>
      <xdr:row>13</xdr:row>
      <xdr:rowOff>7620</xdr:rowOff>
    </xdr:from>
    <xdr:to>
      <xdr:col>5</xdr:col>
      <xdr:colOff>1013460</xdr:colOff>
      <xdr:row>13</xdr:row>
      <xdr:rowOff>495300</xdr:rowOff>
    </xdr:to>
    <xdr:pic>
      <xdr:nvPicPr>
        <xdr:cNvPr id="10" name="Picture 9" descr="D:\ActiveReports.emf"/>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3177540" y="238506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15240</xdr:colOff>
      <xdr:row>14</xdr:row>
      <xdr:rowOff>7620</xdr:rowOff>
    </xdr:from>
    <xdr:to>
      <xdr:col>5</xdr:col>
      <xdr:colOff>1013460</xdr:colOff>
      <xdr:row>14</xdr:row>
      <xdr:rowOff>495300</xdr:rowOff>
    </xdr:to>
    <xdr:pic>
      <xdr:nvPicPr>
        <xdr:cNvPr id="11" name="Picture 10" descr="D:\ActiveReports.emf"/>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177540" y="256794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15240</xdr:colOff>
      <xdr:row>15</xdr:row>
      <xdr:rowOff>7620</xdr:rowOff>
    </xdr:from>
    <xdr:to>
      <xdr:col>5</xdr:col>
      <xdr:colOff>1013460</xdr:colOff>
      <xdr:row>15</xdr:row>
      <xdr:rowOff>495300</xdr:rowOff>
    </xdr:to>
    <xdr:pic>
      <xdr:nvPicPr>
        <xdr:cNvPr id="12" name="Picture 11" descr="D:\ActiveReports.emf"/>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3177540" y="275082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15240</xdr:colOff>
      <xdr:row>16</xdr:row>
      <xdr:rowOff>7620</xdr:rowOff>
    </xdr:from>
    <xdr:to>
      <xdr:col>5</xdr:col>
      <xdr:colOff>1013460</xdr:colOff>
      <xdr:row>16</xdr:row>
      <xdr:rowOff>495300</xdr:rowOff>
    </xdr:to>
    <xdr:pic>
      <xdr:nvPicPr>
        <xdr:cNvPr id="13" name="Picture 12" descr="D:\ActiveReports.emf"/>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3177540" y="293370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15240</xdr:colOff>
      <xdr:row>17</xdr:row>
      <xdr:rowOff>7620</xdr:rowOff>
    </xdr:from>
    <xdr:to>
      <xdr:col>5</xdr:col>
      <xdr:colOff>1013460</xdr:colOff>
      <xdr:row>17</xdr:row>
      <xdr:rowOff>495300</xdr:rowOff>
    </xdr:to>
    <xdr:pic>
      <xdr:nvPicPr>
        <xdr:cNvPr id="14" name="Picture 13" descr="D:\ActiveReports.emf"/>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3177540" y="311658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15240</xdr:colOff>
      <xdr:row>18</xdr:row>
      <xdr:rowOff>7620</xdr:rowOff>
    </xdr:from>
    <xdr:to>
      <xdr:col>5</xdr:col>
      <xdr:colOff>1013460</xdr:colOff>
      <xdr:row>18</xdr:row>
      <xdr:rowOff>495300</xdr:rowOff>
    </xdr:to>
    <xdr:pic>
      <xdr:nvPicPr>
        <xdr:cNvPr id="15" name="Picture 14" descr="D:\ActiveReports.emf"/>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3177540" y="329946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15240</xdr:colOff>
      <xdr:row>19</xdr:row>
      <xdr:rowOff>7620</xdr:rowOff>
    </xdr:from>
    <xdr:to>
      <xdr:col>5</xdr:col>
      <xdr:colOff>1013460</xdr:colOff>
      <xdr:row>19</xdr:row>
      <xdr:rowOff>495300</xdr:rowOff>
    </xdr:to>
    <xdr:pic>
      <xdr:nvPicPr>
        <xdr:cNvPr id="16" name="Picture 15" descr="D:\ActiveReports.emf"/>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3177540" y="348234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15240</xdr:colOff>
      <xdr:row>20</xdr:row>
      <xdr:rowOff>7620</xdr:rowOff>
    </xdr:from>
    <xdr:to>
      <xdr:col>5</xdr:col>
      <xdr:colOff>1013460</xdr:colOff>
      <xdr:row>20</xdr:row>
      <xdr:rowOff>495300</xdr:rowOff>
    </xdr:to>
    <xdr:pic>
      <xdr:nvPicPr>
        <xdr:cNvPr id="17" name="Picture 16" descr="D:\ActiveReports.emf"/>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3177540" y="366522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15240</xdr:colOff>
      <xdr:row>21</xdr:row>
      <xdr:rowOff>7620</xdr:rowOff>
    </xdr:from>
    <xdr:to>
      <xdr:col>5</xdr:col>
      <xdr:colOff>1013460</xdr:colOff>
      <xdr:row>21</xdr:row>
      <xdr:rowOff>495300</xdr:rowOff>
    </xdr:to>
    <xdr:pic>
      <xdr:nvPicPr>
        <xdr:cNvPr id="18" name="Picture 17" descr="D:\ActiveReports.emf"/>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3177540" y="384810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15240</xdr:colOff>
      <xdr:row>22</xdr:row>
      <xdr:rowOff>7620</xdr:rowOff>
    </xdr:from>
    <xdr:to>
      <xdr:col>5</xdr:col>
      <xdr:colOff>1013460</xdr:colOff>
      <xdr:row>22</xdr:row>
      <xdr:rowOff>495300</xdr:rowOff>
    </xdr:to>
    <xdr:pic>
      <xdr:nvPicPr>
        <xdr:cNvPr id="19" name="Picture 18" descr="D:\ActiveReports.emf"/>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3177540" y="403098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11"/>
  <sheetViews>
    <sheetView workbookViewId="0"/>
  </sheetViews>
  <sheetFormatPr defaultRowHeight="15" x14ac:dyDescent="0.25"/>
  <sheetData>
    <row r="1" spans="1:244" x14ac:dyDescent="0.25">
      <c r="A1">
        <v>2</v>
      </c>
      <c r="B1">
        <v>0</v>
      </c>
    </row>
    <row r="2" spans="1:244" x14ac:dyDescent="0.25">
      <c r="A2">
        <v>0</v>
      </c>
    </row>
    <row r="3" spans="1:244" x14ac:dyDescent="0.25">
      <c r="A3" t="e">
        <f ca="1">'Part a'!$B$15</f>
        <v>#NAME?</v>
      </c>
      <c r="B3" t="b">
        <v>1</v>
      </c>
      <c r="C3">
        <v>0</v>
      </c>
      <c r="D3">
        <v>9</v>
      </c>
      <c r="E3" t="s">
        <v>18</v>
      </c>
      <c r="F3">
        <v>1</v>
      </c>
      <c r="G3">
        <v>0</v>
      </c>
      <c r="H3">
        <v>0</v>
      </c>
      <c r="J3" t="s">
        <v>15</v>
      </c>
      <c r="K3" t="s">
        <v>16</v>
      </c>
      <c r="L3" t="s">
        <v>17</v>
      </c>
      <c r="AG3" t="e">
        <f ca="1">'Part a'!$B$15</f>
        <v>#NAME?</v>
      </c>
      <c r="AH3">
        <v>1</v>
      </c>
      <c r="AI3">
        <v>1</v>
      </c>
      <c r="AJ3" t="b">
        <v>0</v>
      </c>
      <c r="AK3" t="b">
        <v>1</v>
      </c>
      <c r="AL3">
        <v>0</v>
      </c>
      <c r="AM3" t="b">
        <v>0</v>
      </c>
      <c r="AN3" t="e">
        <f>_</f>
        <v>#NAME?</v>
      </c>
      <c r="AP3">
        <v>0</v>
      </c>
      <c r="AQ3">
        <v>0</v>
      </c>
      <c r="AR3">
        <v>0</v>
      </c>
      <c r="AT3" t="s">
        <v>15</v>
      </c>
      <c r="AU3" t="s">
        <v>16</v>
      </c>
      <c r="AV3" t="s">
        <v>17</v>
      </c>
      <c r="BR3">
        <v>0</v>
      </c>
      <c r="BS3">
        <v>0</v>
      </c>
      <c r="BT3">
        <v>0</v>
      </c>
      <c r="BV3" t="s">
        <v>15</v>
      </c>
      <c r="BW3" t="s">
        <v>16</v>
      </c>
      <c r="BX3" t="s">
        <v>17</v>
      </c>
      <c r="CT3">
        <v>0</v>
      </c>
      <c r="CU3">
        <v>0</v>
      </c>
      <c r="CV3">
        <v>0</v>
      </c>
      <c r="CX3" t="s">
        <v>15</v>
      </c>
      <c r="CY3" t="s">
        <v>16</v>
      </c>
      <c r="CZ3" t="s">
        <v>17</v>
      </c>
      <c r="DV3">
        <v>0</v>
      </c>
      <c r="DW3">
        <v>0</v>
      </c>
      <c r="DX3">
        <v>0</v>
      </c>
      <c r="DZ3" t="s">
        <v>15</v>
      </c>
      <c r="EA3" t="s">
        <v>16</v>
      </c>
      <c r="EB3" t="s">
        <v>17</v>
      </c>
      <c r="EX3">
        <v>0</v>
      </c>
      <c r="EY3">
        <v>0</v>
      </c>
      <c r="EZ3">
        <v>0</v>
      </c>
      <c r="FB3" t="s">
        <v>15</v>
      </c>
      <c r="FC3" t="s">
        <v>16</v>
      </c>
      <c r="FD3" t="s">
        <v>17</v>
      </c>
      <c r="FZ3">
        <v>0</v>
      </c>
      <c r="GA3">
        <v>0</v>
      </c>
      <c r="GB3">
        <v>0</v>
      </c>
      <c r="GD3" t="s">
        <v>15</v>
      </c>
      <c r="GE3" t="s">
        <v>16</v>
      </c>
      <c r="GF3" t="s">
        <v>17</v>
      </c>
      <c r="HB3">
        <v>0</v>
      </c>
      <c r="HC3">
        <v>0</v>
      </c>
      <c r="HD3">
        <v>0</v>
      </c>
      <c r="HF3" t="s">
        <v>15</v>
      </c>
      <c r="HG3" t="s">
        <v>16</v>
      </c>
      <c r="HH3" t="s">
        <v>17</v>
      </c>
      <c r="ID3">
        <v>0</v>
      </c>
      <c r="IE3">
        <v>0</v>
      </c>
      <c r="IF3">
        <v>0</v>
      </c>
      <c r="IH3" t="s">
        <v>15</v>
      </c>
      <c r="II3" t="s">
        <v>16</v>
      </c>
      <c r="IJ3" t="s">
        <v>17</v>
      </c>
    </row>
    <row r="4" spans="1:244" x14ac:dyDescent="0.25">
      <c r="A4" t="e">
        <f ca="1">'Part b'!$B$16</f>
        <v>#NAME?</v>
      </c>
      <c r="B4" t="b">
        <v>1</v>
      </c>
      <c r="C4">
        <v>0</v>
      </c>
      <c r="D4">
        <v>9</v>
      </c>
      <c r="E4" t="s">
        <v>19</v>
      </c>
      <c r="F4">
        <v>1</v>
      </c>
      <c r="G4">
        <v>0</v>
      </c>
      <c r="H4">
        <v>0</v>
      </c>
      <c r="J4" t="s">
        <v>15</v>
      </c>
      <c r="K4" t="s">
        <v>16</v>
      </c>
      <c r="L4" t="s">
        <v>17</v>
      </c>
      <c r="AG4" t="e">
        <f ca="1">'Part b'!$B$16</f>
        <v>#NAME?</v>
      </c>
      <c r="AH4">
        <v>2</v>
      </c>
      <c r="AI4">
        <v>1</v>
      </c>
      <c r="AJ4" t="b">
        <v>0</v>
      </c>
      <c r="AK4" t="b">
        <v>1</v>
      </c>
      <c r="AL4">
        <v>0</v>
      </c>
      <c r="AM4" t="b">
        <v>0</v>
      </c>
      <c r="AN4" t="e">
        <f>_</f>
        <v>#NAME?</v>
      </c>
      <c r="AP4">
        <v>0</v>
      </c>
      <c r="AQ4">
        <v>0</v>
      </c>
      <c r="AR4">
        <v>0</v>
      </c>
      <c r="AT4" t="s">
        <v>15</v>
      </c>
      <c r="AU4" t="s">
        <v>16</v>
      </c>
      <c r="AV4" t="s">
        <v>17</v>
      </c>
      <c r="BR4">
        <v>0</v>
      </c>
      <c r="BS4">
        <v>0</v>
      </c>
      <c r="BT4">
        <v>0</v>
      </c>
      <c r="BV4" t="s">
        <v>15</v>
      </c>
      <c r="BW4" t="s">
        <v>16</v>
      </c>
      <c r="BX4" t="s">
        <v>17</v>
      </c>
      <c r="CT4">
        <v>0</v>
      </c>
      <c r="CU4">
        <v>0</v>
      </c>
      <c r="CV4">
        <v>0</v>
      </c>
      <c r="CX4" t="s">
        <v>15</v>
      </c>
      <c r="CY4" t="s">
        <v>16</v>
      </c>
      <c r="CZ4" t="s">
        <v>17</v>
      </c>
      <c r="DV4">
        <v>0</v>
      </c>
      <c r="DW4">
        <v>0</v>
      </c>
      <c r="DX4">
        <v>0</v>
      </c>
      <c r="DZ4" t="s">
        <v>15</v>
      </c>
      <c r="EA4" t="s">
        <v>16</v>
      </c>
      <c r="EB4" t="s">
        <v>17</v>
      </c>
      <c r="EX4">
        <v>0</v>
      </c>
      <c r="EY4">
        <v>0</v>
      </c>
      <c r="EZ4">
        <v>0</v>
      </c>
      <c r="FB4" t="s">
        <v>15</v>
      </c>
      <c r="FC4" t="s">
        <v>16</v>
      </c>
      <c r="FD4" t="s">
        <v>17</v>
      </c>
      <c r="FZ4">
        <v>0</v>
      </c>
      <c r="GA4">
        <v>0</v>
      </c>
      <c r="GB4">
        <v>0</v>
      </c>
      <c r="GD4" t="s">
        <v>15</v>
      </c>
      <c r="GE4" t="s">
        <v>16</v>
      </c>
      <c r="GF4" t="s">
        <v>17</v>
      </c>
      <c r="HB4">
        <v>0</v>
      </c>
      <c r="HC4">
        <v>0</v>
      </c>
      <c r="HD4">
        <v>0</v>
      </c>
      <c r="HF4" t="s">
        <v>15</v>
      </c>
      <c r="HG4" t="s">
        <v>16</v>
      </c>
      <c r="HH4" t="s">
        <v>17</v>
      </c>
      <c r="ID4">
        <v>0</v>
      </c>
      <c r="IE4">
        <v>0</v>
      </c>
      <c r="IF4">
        <v>0</v>
      </c>
      <c r="IH4" t="s">
        <v>15</v>
      </c>
      <c r="II4" t="s">
        <v>16</v>
      </c>
      <c r="IJ4" t="s">
        <v>17</v>
      </c>
    </row>
    <row r="5" spans="1:244" x14ac:dyDescent="0.25">
      <c r="A5">
        <v>0</v>
      </c>
    </row>
    <row r="6" spans="1:244" x14ac:dyDescent="0.25">
      <c r="A6" t="b">
        <v>0</v>
      </c>
      <c r="B6">
        <v>15680</v>
      </c>
      <c r="C6">
        <v>7345</v>
      </c>
      <c r="D6">
        <v>41920</v>
      </c>
      <c r="E6">
        <v>100</v>
      </c>
    </row>
    <row r="7" spans="1:244" x14ac:dyDescent="0.25">
      <c r="A7" t="b">
        <v>0</v>
      </c>
      <c r="B7">
        <v>15680</v>
      </c>
      <c r="C7">
        <v>7345</v>
      </c>
      <c r="D7">
        <v>41920</v>
      </c>
      <c r="E7">
        <v>500</v>
      </c>
    </row>
    <row r="8" spans="1:244" x14ac:dyDescent="0.25">
      <c r="A8" t="b">
        <v>0</v>
      </c>
      <c r="B8">
        <v>15680</v>
      </c>
      <c r="C8">
        <v>7345</v>
      </c>
      <c r="D8">
        <v>41920</v>
      </c>
      <c r="E8">
        <v>1000</v>
      </c>
    </row>
    <row r="9" spans="1:244" x14ac:dyDescent="0.25">
      <c r="A9" t="b">
        <v>0</v>
      </c>
      <c r="B9">
        <v>15680</v>
      </c>
      <c r="C9">
        <v>7345</v>
      </c>
      <c r="D9">
        <v>41920</v>
      </c>
      <c r="E9">
        <v>1500</v>
      </c>
    </row>
    <row r="10" spans="1:244" x14ac:dyDescent="0.25">
      <c r="A10" t="b">
        <v>0</v>
      </c>
      <c r="B10">
        <v>15680</v>
      </c>
      <c r="C10">
        <v>7345</v>
      </c>
      <c r="D10">
        <v>41920</v>
      </c>
      <c r="E10">
        <v>2000</v>
      </c>
    </row>
    <row r="11" spans="1:244" x14ac:dyDescent="0.25">
      <c r="A11">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19"/>
  <sheetViews>
    <sheetView tabSelected="1" workbookViewId="0"/>
  </sheetViews>
  <sheetFormatPr defaultColWidth="9.140625" defaultRowHeight="15" x14ac:dyDescent="0.25"/>
  <cols>
    <col min="1" max="1" width="24.42578125" style="2" customWidth="1"/>
    <col min="2" max="2" width="14.42578125" style="2" customWidth="1"/>
    <col min="3" max="16384" width="9.140625" style="2"/>
  </cols>
  <sheetData>
    <row r="1" spans="1:15" x14ac:dyDescent="0.25">
      <c r="A1" s="1" t="s">
        <v>38</v>
      </c>
      <c r="N1" s="1"/>
    </row>
    <row r="2" spans="1:15" ht="15" customHeight="1" x14ac:dyDescent="0.25">
      <c r="A2" s="1"/>
      <c r="N2" s="3"/>
      <c r="O2" s="4"/>
    </row>
    <row r="3" spans="1:15" ht="15" customHeight="1" x14ac:dyDescent="0.25">
      <c r="A3" s="1" t="s">
        <v>0</v>
      </c>
      <c r="N3" s="3"/>
      <c r="O3" s="4"/>
    </row>
    <row r="4" spans="1:15" ht="15" customHeight="1" x14ac:dyDescent="0.25">
      <c r="A4" s="5" t="s">
        <v>1</v>
      </c>
      <c r="B4" s="6">
        <v>150</v>
      </c>
      <c r="N4" s="3"/>
      <c r="O4" s="4"/>
    </row>
    <row r="5" spans="1:15" ht="15" customHeight="1" x14ac:dyDescent="0.25">
      <c r="A5" s="5" t="s">
        <v>2</v>
      </c>
      <c r="B5" s="6">
        <v>250</v>
      </c>
      <c r="N5" s="3"/>
      <c r="O5" s="4"/>
    </row>
    <row r="6" spans="1:15" ht="15" customHeight="1" x14ac:dyDescent="0.25">
      <c r="A6" s="5" t="s">
        <v>3</v>
      </c>
      <c r="B6" s="7">
        <v>5000</v>
      </c>
    </row>
    <row r="7" spans="1:15" ht="15" customHeight="1" x14ac:dyDescent="0.25">
      <c r="A7" s="5" t="s">
        <v>4</v>
      </c>
      <c r="B7" s="7">
        <v>1000</v>
      </c>
    </row>
    <row r="8" spans="1:15" ht="15" customHeight="1" x14ac:dyDescent="0.25">
      <c r="A8" s="5"/>
      <c r="B8" s="8"/>
      <c r="D8" s="2" t="s">
        <v>14</v>
      </c>
    </row>
    <row r="9" spans="1:15" ht="15" customHeight="1" x14ac:dyDescent="0.25">
      <c r="A9" s="5" t="s">
        <v>5</v>
      </c>
      <c r="B9" s="9" t="e">
        <f ca="1">_xll.RiskSimtable(D9:L9)</f>
        <v>#NAME?</v>
      </c>
      <c r="D9" s="2">
        <v>4100</v>
      </c>
      <c r="E9" s="2">
        <v>4200</v>
      </c>
      <c r="F9" s="2">
        <v>4300</v>
      </c>
      <c r="G9" s="2">
        <v>4400</v>
      </c>
      <c r="H9" s="2">
        <v>4500</v>
      </c>
      <c r="I9" s="2">
        <v>4600</v>
      </c>
      <c r="J9" s="2">
        <v>4700</v>
      </c>
      <c r="K9" s="2">
        <v>4800</v>
      </c>
      <c r="L9" s="2">
        <v>4900</v>
      </c>
    </row>
    <row r="10" spans="1:15" ht="15" customHeight="1" x14ac:dyDescent="0.25">
      <c r="A10" s="5"/>
    </row>
    <row r="11" spans="1:15" ht="15" customHeight="1" x14ac:dyDescent="0.25">
      <c r="A11" s="10" t="s">
        <v>6</v>
      </c>
    </row>
    <row r="12" spans="1:15" ht="15" customHeight="1" x14ac:dyDescent="0.25">
      <c r="A12" s="5" t="s">
        <v>7</v>
      </c>
      <c r="B12" s="11" t="e">
        <f ca="1">_xll.RiskNormal(B6,B7)</f>
        <v>#NAME?</v>
      </c>
    </row>
    <row r="13" spans="1:15" ht="15" customHeight="1" x14ac:dyDescent="0.25">
      <c r="A13" s="5" t="s">
        <v>8</v>
      </c>
      <c r="B13" s="12" t="e">
        <f ca="1">B9*B4</f>
        <v>#NAME?</v>
      </c>
    </row>
    <row r="14" spans="1:15" ht="15" customHeight="1" x14ac:dyDescent="0.25">
      <c r="A14" s="5" t="s">
        <v>9</v>
      </c>
      <c r="B14" s="12" t="e">
        <f ca="1">IF(B12&gt;B9,(B12-B9)*B5,0)</f>
        <v>#NAME?</v>
      </c>
    </row>
    <row r="15" spans="1:15" ht="15" customHeight="1" x14ac:dyDescent="0.25">
      <c r="A15" s="5" t="s">
        <v>10</v>
      </c>
      <c r="B15" s="13" t="e">
        <f ca="1">_xll.RiskOutput("Part a - Total cost") + SUM(B13:B14)</f>
        <v>#NAME?</v>
      </c>
      <c r="D15" s="14"/>
      <c r="E15" s="14"/>
      <c r="F15" s="15"/>
      <c r="G15" s="15"/>
      <c r="H15" s="15"/>
      <c r="I15" s="15"/>
      <c r="J15" s="15"/>
    </row>
    <row r="16" spans="1:15" ht="15" customHeight="1" x14ac:dyDescent="0.25">
      <c r="A16" s="5"/>
      <c r="B16" s="16"/>
      <c r="D16" s="14"/>
      <c r="E16" s="14"/>
      <c r="F16" s="15"/>
      <c r="G16" s="15"/>
      <c r="H16" s="15"/>
      <c r="I16" s="15"/>
      <c r="J16" s="15"/>
    </row>
    <row r="17" spans="4:10" ht="15" customHeight="1" x14ac:dyDescent="0.25">
      <c r="D17" s="14"/>
      <c r="E17" s="14"/>
      <c r="F17" s="15"/>
      <c r="G17" s="15"/>
      <c r="H17" s="15"/>
      <c r="I17" s="15"/>
      <c r="J17" s="15"/>
    </row>
    <row r="18" spans="4:10" ht="15" customHeight="1" x14ac:dyDescent="0.25"/>
    <row r="19" spans="4:10" ht="15" customHeight="1" x14ac:dyDescent="0.25"/>
  </sheetData>
  <phoneticPr fontId="0" type="noConversion"/>
  <printOptions headings="1" gridLines="1" gridLinesSet="0"/>
  <pageMargins left="0.75" right="0.75" top="1" bottom="1" header="0.5" footer="0.5"/>
  <pageSetup scale="81" orientation="portrait" r:id="rId1"/>
  <headerFooter alignWithMargins="0">
    <oddFooter>&amp;CProblem 12.7, part (a)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O17"/>
  <sheetViews>
    <sheetView workbookViewId="0"/>
  </sheetViews>
  <sheetFormatPr defaultColWidth="9.140625" defaultRowHeight="15" x14ac:dyDescent="0.25"/>
  <cols>
    <col min="1" max="1" width="27" style="2" customWidth="1"/>
    <col min="2" max="2" width="14.42578125" style="2" customWidth="1"/>
    <col min="3" max="16384" width="9.140625" style="2"/>
  </cols>
  <sheetData>
    <row r="1" spans="1:15" x14ac:dyDescent="0.25">
      <c r="A1" s="1" t="s">
        <v>38</v>
      </c>
      <c r="N1" s="1"/>
    </row>
    <row r="2" spans="1:15" x14ac:dyDescent="0.25">
      <c r="A2" s="1"/>
      <c r="N2" s="3"/>
      <c r="O2" s="4"/>
    </row>
    <row r="3" spans="1:15" x14ac:dyDescent="0.25">
      <c r="A3" s="1" t="s">
        <v>0</v>
      </c>
      <c r="N3" s="3"/>
      <c r="O3" s="4"/>
    </row>
    <row r="4" spans="1:15" x14ac:dyDescent="0.25">
      <c r="A4" s="5" t="s">
        <v>1</v>
      </c>
      <c r="B4" s="6">
        <v>150</v>
      </c>
      <c r="N4" s="3"/>
      <c r="O4" s="4"/>
    </row>
    <row r="5" spans="1:15" x14ac:dyDescent="0.25">
      <c r="A5" s="5" t="s">
        <v>2</v>
      </c>
      <c r="B5" s="6">
        <v>250</v>
      </c>
      <c r="N5" s="3"/>
      <c r="O5" s="4"/>
    </row>
    <row r="6" spans="1:15" x14ac:dyDescent="0.25">
      <c r="A6" s="5" t="s">
        <v>11</v>
      </c>
      <c r="B6" s="7">
        <v>2000</v>
      </c>
    </row>
    <row r="7" spans="1:15" x14ac:dyDescent="0.25">
      <c r="A7" s="5" t="s">
        <v>12</v>
      </c>
      <c r="B7" s="7">
        <v>5000</v>
      </c>
    </row>
    <row r="8" spans="1:15" x14ac:dyDescent="0.25">
      <c r="A8" s="5" t="s">
        <v>13</v>
      </c>
      <c r="B8" s="7">
        <v>7000</v>
      </c>
    </row>
    <row r="9" spans="1:15" x14ac:dyDescent="0.25">
      <c r="A9" s="5"/>
      <c r="B9" s="8"/>
      <c r="D9" s="2" t="s">
        <v>14</v>
      </c>
    </row>
    <row r="10" spans="1:15" x14ac:dyDescent="0.25">
      <c r="A10" s="5" t="s">
        <v>5</v>
      </c>
      <c r="B10" s="9" t="e">
        <f ca="1">_xll.RiskSimtable(D10:L10)</f>
        <v>#NAME?</v>
      </c>
      <c r="D10" s="2">
        <v>4100</v>
      </c>
      <c r="E10" s="2">
        <v>4200</v>
      </c>
      <c r="F10" s="2">
        <v>4300</v>
      </c>
      <c r="G10" s="2">
        <v>4400</v>
      </c>
      <c r="H10" s="2">
        <v>4500</v>
      </c>
      <c r="I10" s="2">
        <v>4600</v>
      </c>
      <c r="J10" s="2">
        <v>4700</v>
      </c>
      <c r="K10" s="2">
        <v>4800</v>
      </c>
      <c r="L10" s="2">
        <v>4900</v>
      </c>
    </row>
    <row r="11" spans="1:15" x14ac:dyDescent="0.25">
      <c r="A11" s="5"/>
    </row>
    <row r="12" spans="1:15" x14ac:dyDescent="0.25">
      <c r="A12" s="10" t="s">
        <v>6</v>
      </c>
    </row>
    <row r="13" spans="1:15" x14ac:dyDescent="0.25">
      <c r="A13" s="5" t="s">
        <v>7</v>
      </c>
      <c r="B13" s="11" t="e">
        <f ca="1">_xll.RiskTriang(B6,B7,B8)</f>
        <v>#NAME?</v>
      </c>
    </row>
    <row r="14" spans="1:15" x14ac:dyDescent="0.25">
      <c r="A14" s="5" t="s">
        <v>8</v>
      </c>
      <c r="B14" s="12" t="e">
        <f ca="1">B10*B4</f>
        <v>#NAME?</v>
      </c>
    </row>
    <row r="15" spans="1:15" x14ac:dyDescent="0.25">
      <c r="A15" s="5" t="s">
        <v>9</v>
      </c>
      <c r="B15" s="12" t="e">
        <f ca="1">IF(B13&gt;B10,(B13-B10)*B5,0)</f>
        <v>#NAME?</v>
      </c>
    </row>
    <row r="16" spans="1:15" x14ac:dyDescent="0.25">
      <c r="A16" s="5" t="s">
        <v>10</v>
      </c>
      <c r="B16" s="13" t="e">
        <f ca="1">_xll.RiskOutput("Part b - Total cost")+SUM(B14:B15)</f>
        <v>#NAME?</v>
      </c>
      <c r="D16" s="14"/>
      <c r="E16" s="14"/>
      <c r="F16" s="15"/>
      <c r="G16" s="15"/>
      <c r="H16" s="15"/>
      <c r="I16" s="15"/>
      <c r="J16" s="15"/>
    </row>
    <row r="17" spans="1:10" x14ac:dyDescent="0.25">
      <c r="A17" s="5"/>
      <c r="B17" s="16"/>
      <c r="D17" s="14"/>
      <c r="E17" s="14"/>
      <c r="F17" s="15"/>
      <c r="G17" s="15"/>
      <c r="H17" s="15"/>
      <c r="I17" s="15"/>
      <c r="J17" s="15"/>
    </row>
  </sheetData>
  <phoneticPr fontId="0" type="noConversion"/>
  <printOptions headings="1" gridLines="1" gridLinesSet="0"/>
  <pageMargins left="0.75" right="0.75" top="1" bottom="1" header="0.5" footer="0.5"/>
  <pageSetup scale="81" orientation="portrait" r:id="rId1"/>
  <headerFooter alignWithMargins="0">
    <oddFooter>&amp;CProblem 12.7, part (b)</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B1:L23"/>
  <sheetViews>
    <sheetView showGridLines="0" workbookViewId="0"/>
  </sheetViews>
  <sheetFormatPr defaultColWidth="9.28515625" defaultRowHeight="15" x14ac:dyDescent="0.25"/>
  <cols>
    <col min="1" max="1" width="0.28515625" style="17" customWidth="1"/>
    <col min="2" max="2" width="24" style="17" customWidth="1"/>
    <col min="3" max="3" width="9" style="17" customWidth="1"/>
    <col min="4" max="5" width="5" style="17" customWidth="1"/>
    <col min="6" max="6" width="15" style="17" customWidth="1"/>
    <col min="7" max="12" width="14.42578125" style="17" customWidth="1"/>
    <col min="13" max="16384" width="9.28515625" style="17"/>
  </cols>
  <sheetData>
    <row r="1" spans="2:12" s="42" customFormat="1" ht="18" x14ac:dyDescent="0.25">
      <c r="B1" s="43" t="s">
        <v>37</v>
      </c>
    </row>
    <row r="2" spans="2:12" s="40" customFormat="1" ht="10.5" x14ac:dyDescent="0.15">
      <c r="B2" s="41" t="s">
        <v>36</v>
      </c>
    </row>
    <row r="3" spans="2:12" s="38" customFormat="1" ht="10.5" x14ac:dyDescent="0.15">
      <c r="B3" s="39" t="s">
        <v>35</v>
      </c>
    </row>
    <row r="4" spans="2:12" ht="15.75" thickBot="1" x14ac:dyDescent="0.3"/>
    <row r="5" spans="2:12" ht="13.5" customHeight="1" x14ac:dyDescent="0.25">
      <c r="B5" s="37" t="s">
        <v>34</v>
      </c>
      <c r="C5" s="35" t="s">
        <v>33</v>
      </c>
      <c r="D5" s="35" t="s">
        <v>32</v>
      </c>
      <c r="E5" s="35" t="s">
        <v>31</v>
      </c>
      <c r="F5" s="36" t="s">
        <v>30</v>
      </c>
      <c r="G5" s="35" t="s">
        <v>29</v>
      </c>
      <c r="H5" s="35" t="s">
        <v>28</v>
      </c>
      <c r="I5" s="35" t="s">
        <v>27</v>
      </c>
      <c r="J5" s="35" t="s">
        <v>26</v>
      </c>
      <c r="K5" s="34">
        <v>0.05</v>
      </c>
      <c r="L5" s="33">
        <v>0.95</v>
      </c>
    </row>
    <row r="6" spans="2:12" ht="39.75" customHeight="1" x14ac:dyDescent="0.25">
      <c r="B6" s="32" t="s">
        <v>25</v>
      </c>
      <c r="C6" s="31" t="s">
        <v>24</v>
      </c>
      <c r="D6" s="31" t="s">
        <v>23</v>
      </c>
      <c r="E6" s="31">
        <v>1</v>
      </c>
      <c r="F6" s="30"/>
      <c r="G6" s="29">
        <v>615000</v>
      </c>
      <c r="H6" s="29">
        <v>865177.3</v>
      </c>
      <c r="I6" s="29">
        <v>1755970</v>
      </c>
      <c r="J6" s="29">
        <v>211814.2</v>
      </c>
      <c r="K6" s="29">
        <v>615000</v>
      </c>
      <c r="L6" s="28">
        <v>1250744</v>
      </c>
    </row>
    <row r="7" spans="2:12" ht="39.75" customHeight="1" x14ac:dyDescent="0.25">
      <c r="B7" s="27" t="s">
        <v>25</v>
      </c>
      <c r="C7" s="26" t="s">
        <v>24</v>
      </c>
      <c r="D7" s="26" t="s">
        <v>23</v>
      </c>
      <c r="E7" s="26">
        <v>2</v>
      </c>
      <c r="F7" s="25"/>
      <c r="G7" s="24">
        <v>630000</v>
      </c>
      <c r="H7" s="24">
        <v>860124</v>
      </c>
      <c r="I7" s="24">
        <v>1745970</v>
      </c>
      <c r="J7" s="24">
        <v>206130.7</v>
      </c>
      <c r="K7" s="24">
        <v>630000</v>
      </c>
      <c r="L7" s="23">
        <v>1240744</v>
      </c>
    </row>
    <row r="8" spans="2:12" ht="39.75" customHeight="1" x14ac:dyDescent="0.25">
      <c r="B8" s="27" t="s">
        <v>25</v>
      </c>
      <c r="C8" s="26" t="s">
        <v>24</v>
      </c>
      <c r="D8" s="26" t="s">
        <v>23</v>
      </c>
      <c r="E8" s="26">
        <v>3</v>
      </c>
      <c r="F8" s="25"/>
      <c r="G8" s="24">
        <v>645000</v>
      </c>
      <c r="H8" s="24">
        <v>855791.9</v>
      </c>
      <c r="I8" s="24">
        <v>1735970</v>
      </c>
      <c r="J8" s="24">
        <v>199978.6</v>
      </c>
      <c r="K8" s="24">
        <v>645000</v>
      </c>
      <c r="L8" s="23">
        <v>1230744</v>
      </c>
    </row>
    <row r="9" spans="2:12" ht="39.75" customHeight="1" x14ac:dyDescent="0.25">
      <c r="B9" s="27" t="s">
        <v>25</v>
      </c>
      <c r="C9" s="26" t="s">
        <v>24</v>
      </c>
      <c r="D9" s="26" t="s">
        <v>23</v>
      </c>
      <c r="E9" s="26">
        <v>4</v>
      </c>
      <c r="F9" s="25"/>
      <c r="G9" s="24">
        <v>660000</v>
      </c>
      <c r="H9" s="24">
        <v>852238.1</v>
      </c>
      <c r="I9" s="24">
        <v>1725970</v>
      </c>
      <c r="J9" s="24">
        <v>193375.8</v>
      </c>
      <c r="K9" s="24">
        <v>660000</v>
      </c>
      <c r="L9" s="23">
        <v>1220744</v>
      </c>
    </row>
    <row r="10" spans="2:12" ht="39.75" customHeight="1" x14ac:dyDescent="0.25">
      <c r="B10" s="27" t="s">
        <v>25</v>
      </c>
      <c r="C10" s="26" t="s">
        <v>24</v>
      </c>
      <c r="D10" s="26" t="s">
        <v>23</v>
      </c>
      <c r="E10" s="26">
        <v>5</v>
      </c>
      <c r="F10" s="25"/>
      <c r="G10" s="24">
        <v>675000</v>
      </c>
      <c r="H10" s="24">
        <v>849517.9</v>
      </c>
      <c r="I10" s="24">
        <v>1715970</v>
      </c>
      <c r="J10" s="24">
        <v>186347</v>
      </c>
      <c r="K10" s="24">
        <v>675000</v>
      </c>
      <c r="L10" s="23">
        <v>1210744</v>
      </c>
    </row>
    <row r="11" spans="2:12" ht="39.75" customHeight="1" x14ac:dyDescent="0.25">
      <c r="B11" s="27" t="s">
        <v>25</v>
      </c>
      <c r="C11" s="26" t="s">
        <v>24</v>
      </c>
      <c r="D11" s="26" t="s">
        <v>23</v>
      </c>
      <c r="E11" s="26">
        <v>6</v>
      </c>
      <c r="F11" s="25"/>
      <c r="G11" s="24">
        <v>690000</v>
      </c>
      <c r="H11" s="24">
        <v>847677</v>
      </c>
      <c r="I11" s="24">
        <v>1705970</v>
      </c>
      <c r="J11" s="24">
        <v>178929.7</v>
      </c>
      <c r="K11" s="24">
        <v>690000</v>
      </c>
      <c r="L11" s="23">
        <v>1200744</v>
      </c>
    </row>
    <row r="12" spans="2:12" ht="39.75" customHeight="1" x14ac:dyDescent="0.25">
      <c r="B12" s="27" t="s">
        <v>25</v>
      </c>
      <c r="C12" s="26" t="s">
        <v>24</v>
      </c>
      <c r="D12" s="26" t="s">
        <v>23</v>
      </c>
      <c r="E12" s="26">
        <v>7</v>
      </c>
      <c r="F12" s="25"/>
      <c r="G12" s="24">
        <v>705000</v>
      </c>
      <c r="H12" s="24">
        <v>846757.5</v>
      </c>
      <c r="I12" s="24">
        <v>1695970</v>
      </c>
      <c r="J12" s="24">
        <v>171166.7</v>
      </c>
      <c r="K12" s="24">
        <v>705000</v>
      </c>
      <c r="L12" s="23">
        <v>1190744</v>
      </c>
    </row>
    <row r="13" spans="2:12" ht="39.75" customHeight="1" x14ac:dyDescent="0.25">
      <c r="B13" s="27" t="s">
        <v>25</v>
      </c>
      <c r="C13" s="26" t="s">
        <v>24</v>
      </c>
      <c r="D13" s="26" t="s">
        <v>23</v>
      </c>
      <c r="E13" s="26">
        <v>8</v>
      </c>
      <c r="F13" s="25"/>
      <c r="G13" s="24">
        <v>720000</v>
      </c>
      <c r="H13" s="24">
        <v>846786.7</v>
      </c>
      <c r="I13" s="24">
        <v>1685970</v>
      </c>
      <c r="J13" s="24">
        <v>163113.79999999999</v>
      </c>
      <c r="K13" s="24">
        <v>720000</v>
      </c>
      <c r="L13" s="23">
        <v>1180744</v>
      </c>
    </row>
    <row r="14" spans="2:12" ht="39.75" customHeight="1" x14ac:dyDescent="0.25">
      <c r="B14" s="27" t="s">
        <v>25</v>
      </c>
      <c r="C14" s="26" t="s">
        <v>24</v>
      </c>
      <c r="D14" s="26" t="s">
        <v>23</v>
      </c>
      <c r="E14" s="26">
        <v>9</v>
      </c>
      <c r="F14" s="25"/>
      <c r="G14" s="24">
        <v>735000</v>
      </c>
      <c r="H14" s="24">
        <v>847797.3</v>
      </c>
      <c r="I14" s="24">
        <v>1675970</v>
      </c>
      <c r="J14" s="24">
        <v>154821.20000000001</v>
      </c>
      <c r="K14" s="24">
        <v>735000</v>
      </c>
      <c r="L14" s="23">
        <v>1170744</v>
      </c>
    </row>
    <row r="15" spans="2:12" ht="39.75" customHeight="1" x14ac:dyDescent="0.25">
      <c r="B15" s="27" t="s">
        <v>22</v>
      </c>
      <c r="C15" s="26" t="s">
        <v>21</v>
      </c>
      <c r="D15" s="26" t="s">
        <v>20</v>
      </c>
      <c r="E15" s="26">
        <v>1</v>
      </c>
      <c r="F15" s="25"/>
      <c r="G15" s="24">
        <v>615000</v>
      </c>
      <c r="H15" s="24">
        <v>808119.3</v>
      </c>
      <c r="I15" s="24">
        <v>1316835</v>
      </c>
      <c r="J15" s="24">
        <v>187828.6</v>
      </c>
      <c r="K15" s="24">
        <v>615000</v>
      </c>
      <c r="L15" s="23">
        <v>1162323</v>
      </c>
    </row>
    <row r="16" spans="2:12" ht="39.75" customHeight="1" x14ac:dyDescent="0.25">
      <c r="B16" s="27" t="s">
        <v>22</v>
      </c>
      <c r="C16" s="26" t="s">
        <v>21</v>
      </c>
      <c r="D16" s="26" t="s">
        <v>20</v>
      </c>
      <c r="E16" s="26">
        <v>2</v>
      </c>
      <c r="F16" s="25"/>
      <c r="G16" s="24">
        <v>630000</v>
      </c>
      <c r="H16" s="24">
        <v>805825.1</v>
      </c>
      <c r="I16" s="24">
        <v>1306835</v>
      </c>
      <c r="J16" s="24">
        <v>180101.7</v>
      </c>
      <c r="K16" s="24">
        <v>630000</v>
      </c>
      <c r="L16" s="23">
        <v>1152323</v>
      </c>
    </row>
    <row r="17" spans="2:12" ht="39.75" customHeight="1" x14ac:dyDescent="0.25">
      <c r="B17" s="27" t="s">
        <v>22</v>
      </c>
      <c r="C17" s="26" t="s">
        <v>21</v>
      </c>
      <c r="D17" s="26" t="s">
        <v>20</v>
      </c>
      <c r="E17" s="26">
        <v>3</v>
      </c>
      <c r="F17" s="25"/>
      <c r="G17" s="24">
        <v>645000</v>
      </c>
      <c r="H17" s="24">
        <v>804265.4</v>
      </c>
      <c r="I17" s="24">
        <v>1296835</v>
      </c>
      <c r="J17" s="24">
        <v>172071.6</v>
      </c>
      <c r="K17" s="24">
        <v>645000</v>
      </c>
      <c r="L17" s="23">
        <v>1142323</v>
      </c>
    </row>
    <row r="18" spans="2:12" ht="39.75" customHeight="1" x14ac:dyDescent="0.25">
      <c r="B18" s="27" t="s">
        <v>22</v>
      </c>
      <c r="C18" s="26" t="s">
        <v>21</v>
      </c>
      <c r="D18" s="26" t="s">
        <v>20</v>
      </c>
      <c r="E18" s="26">
        <v>4</v>
      </c>
      <c r="F18" s="25"/>
      <c r="G18" s="24">
        <v>660000</v>
      </c>
      <c r="H18" s="24">
        <v>803473.1</v>
      </c>
      <c r="I18" s="24">
        <v>1286835</v>
      </c>
      <c r="J18" s="24">
        <v>163773</v>
      </c>
      <c r="K18" s="24">
        <v>660000</v>
      </c>
      <c r="L18" s="23">
        <v>1132323</v>
      </c>
    </row>
    <row r="19" spans="2:12" ht="39.75" customHeight="1" x14ac:dyDescent="0.25">
      <c r="B19" s="27" t="s">
        <v>22</v>
      </c>
      <c r="C19" s="26" t="s">
        <v>21</v>
      </c>
      <c r="D19" s="26" t="s">
        <v>20</v>
      </c>
      <c r="E19" s="26">
        <v>5</v>
      </c>
      <c r="F19" s="25"/>
      <c r="G19" s="24">
        <v>675000</v>
      </c>
      <c r="H19" s="24">
        <v>803479.8</v>
      </c>
      <c r="I19" s="24">
        <v>1276835</v>
      </c>
      <c r="J19" s="24">
        <v>155244.70000000001</v>
      </c>
      <c r="K19" s="24">
        <v>675000</v>
      </c>
      <c r="L19" s="23">
        <v>1122323</v>
      </c>
    </row>
    <row r="20" spans="2:12" ht="39.75" customHeight="1" x14ac:dyDescent="0.25">
      <c r="B20" s="27" t="s">
        <v>22</v>
      </c>
      <c r="C20" s="26" t="s">
        <v>21</v>
      </c>
      <c r="D20" s="26" t="s">
        <v>20</v>
      </c>
      <c r="E20" s="26">
        <v>6</v>
      </c>
      <c r="F20" s="25"/>
      <c r="G20" s="24">
        <v>690000</v>
      </c>
      <c r="H20" s="24">
        <v>804318.9</v>
      </c>
      <c r="I20" s="24">
        <v>1266835</v>
      </c>
      <c r="J20" s="24">
        <v>146526.6</v>
      </c>
      <c r="K20" s="24">
        <v>690000</v>
      </c>
      <c r="L20" s="23">
        <v>1112323</v>
      </c>
    </row>
    <row r="21" spans="2:12" ht="39.75" customHeight="1" x14ac:dyDescent="0.25">
      <c r="B21" s="27" t="s">
        <v>22</v>
      </c>
      <c r="C21" s="26" t="s">
        <v>21</v>
      </c>
      <c r="D21" s="26" t="s">
        <v>20</v>
      </c>
      <c r="E21" s="26">
        <v>7</v>
      </c>
      <c r="F21" s="25"/>
      <c r="G21" s="24">
        <v>705000</v>
      </c>
      <c r="H21" s="24">
        <v>806025.1</v>
      </c>
      <c r="I21" s="24">
        <v>1256835</v>
      </c>
      <c r="J21" s="24">
        <v>137660.5</v>
      </c>
      <c r="K21" s="24">
        <v>705000</v>
      </c>
      <c r="L21" s="23">
        <v>1102323</v>
      </c>
    </row>
    <row r="22" spans="2:12" ht="39.75" customHeight="1" x14ac:dyDescent="0.25">
      <c r="B22" s="27" t="s">
        <v>22</v>
      </c>
      <c r="C22" s="26" t="s">
        <v>21</v>
      </c>
      <c r="D22" s="26" t="s">
        <v>20</v>
      </c>
      <c r="E22" s="26">
        <v>8</v>
      </c>
      <c r="F22" s="25"/>
      <c r="G22" s="24">
        <v>720000</v>
      </c>
      <c r="H22" s="24">
        <v>808629.5</v>
      </c>
      <c r="I22" s="24">
        <v>1246835</v>
      </c>
      <c r="J22" s="24">
        <v>128690.8</v>
      </c>
      <c r="K22" s="24">
        <v>720000</v>
      </c>
      <c r="L22" s="23">
        <v>1092323</v>
      </c>
    </row>
    <row r="23" spans="2:12" ht="39.75" customHeight="1" thickBot="1" x14ac:dyDescent="0.3">
      <c r="B23" s="22" t="s">
        <v>22</v>
      </c>
      <c r="C23" s="21" t="s">
        <v>21</v>
      </c>
      <c r="D23" s="21" t="s">
        <v>20</v>
      </c>
      <c r="E23" s="21">
        <v>9</v>
      </c>
      <c r="F23" s="20"/>
      <c r="G23" s="19">
        <v>735000</v>
      </c>
      <c r="H23" s="19">
        <v>812167.9</v>
      </c>
      <c r="I23" s="19">
        <v>1236835</v>
      </c>
      <c r="J23" s="19">
        <v>119659.6</v>
      </c>
      <c r="K23" s="19">
        <v>735000</v>
      </c>
      <c r="L23" s="18">
        <v>1082323</v>
      </c>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RiskSerializationData</vt:lpstr>
      <vt:lpstr>Part a</vt:lpstr>
      <vt:lpstr>Part b</vt:lpstr>
      <vt:lpstr>Output Results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 Albright</cp:lastModifiedBy>
  <cp:lastPrinted>1996-07-09T21:05:29Z</cp:lastPrinted>
  <dcterms:created xsi:type="dcterms:W3CDTF">1998-12-23T16:52:04Z</dcterms:created>
  <dcterms:modified xsi:type="dcterms:W3CDTF">2014-05-20T19:29:26Z</dcterms:modified>
</cp:coreProperties>
</file>